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Visão Geral" state="visible" r:id="rId4"/>
    <sheet sheetId="2" name="Conhecimentos básicos-gerais" state="visible" r:id="rId5"/>
    <sheet sheetId="3" name="Conhecimentos específicos" state="visible" r:id="rId6"/>
  </sheets>
  <calcPr calcId="171027" fullCalcOnLoad="1"/>
</workbook>
</file>

<file path=xl/sharedStrings.xml><?xml version="1.0" encoding="utf-8"?>
<sst xmlns="http://schemas.openxmlformats.org/spreadsheetml/2006/main" count="245" uniqueCount="138">
  <si>
    <t>Concurso Metrô-DF · 2026</t>
  </si>
  <si>
    <t>Técnico Metroferroviário – Assistente Administrativo</t>
  </si>
  <si>
    <t>Informações do Concurso</t>
  </si>
  <si>
    <t>Situação</t>
  </si>
  <si>
    <t>📡</t>
  </si>
  <si>
    <t>Vagas</t>
  </si>
  <si>
    <t>👥</t>
  </si>
  <si>
    <t>Salário</t>
  </si>
  <si>
    <t>💰</t>
  </si>
  <si>
    <t>Banca</t>
  </si>
  <si>
    <t>🏛️</t>
  </si>
  <si>
    <t>AUTORIZADO</t>
  </si>
  <si>
    <t>IADES</t>
  </si>
  <si>
    <t>Preparação com edital anterior. O conteúdo e a estrutura da prova usam um edital anterior de 2013 como referência.</t>
  </si>
  <si>
    <t>Estrutura do Edital</t>
  </si>
  <si>
    <t>Conhecimentos</t>
  </si>
  <si>
    <t>📚</t>
  </si>
  <si>
    <t>Matérias</t>
  </si>
  <si>
    <t>📖</t>
  </si>
  <si>
    <t>Assuntos</t>
  </si>
  <si>
    <t>📝</t>
  </si>
  <si>
    <t>Questões Previstas</t>
  </si>
  <si>
    <t>❓</t>
  </si>
  <si>
    <t>Sobre os Seus Estudos</t>
  </si>
  <si>
    <t>Edital batido</t>
  </si>
  <si>
    <t>% do edital concluído</t>
  </si>
  <si>
    <t>Assuntos estudados</t>
  </si>
  <si>
    <t>Conhecimento</t>
  </si>
  <si>
    <t>Progresso</t>
  </si>
  <si>
    <t>Conhecimentos básicos/gerais</t>
  </si>
  <si>
    <t>Conhecimentos específicos</t>
  </si>
  <si>
    <t>Revisão</t>
  </si>
  <si>
    <t>Feitas</t>
  </si>
  <si>
    <t>Atrasadas</t>
  </si>
  <si>
    <t>R1 · 1 dia</t>
  </si>
  <si>
    <t>R7 · 7 dias</t>
  </si>
  <si>
    <t>R30 · 30 dias</t>
  </si>
  <si>
    <t>Como usar a planilha</t>
  </si>
  <si>
    <t>1. Preencha a Data do Estudo de cada assunto nas abas de conhecimento — as datas de revisão (R1, R7 e R30) são calculadas automaticamente.</t>
  </si>
  <si>
    <t>2. Em cada revisão, informe quantas questões fez e quantos acertos — o Desempenho é calculado sozinho.</t>
  </si>
  <si>
    <t>3. Aqui na Visão Geral, acompanhe quanto falta estudar do edital e quantas revisões foram feitas ou estão atrasadas.</t>
  </si>
  <si>
    <t>Conhecimentos básicos-gerais</t>
  </si>
  <si>
    <t>SabiApp · Organize este edital no app — começar grátis</t>
  </si>
  <si>
    <t>Revisão R1 (1 dia)</t>
  </si>
  <si>
    <t>Revisão R7 (7 dias)</t>
  </si>
  <si>
    <t>Revisão R30 (30 dias)</t>
  </si>
  <si>
    <t>Matéria</t>
  </si>
  <si>
    <t>Assunto</t>
  </si>
  <si>
    <t>Data do Estudo</t>
  </si>
  <si>
    <t>Data da Revisão</t>
  </si>
  <si>
    <t>Questões Feitas</t>
  </si>
  <si>
    <t>Acertos</t>
  </si>
  <si>
    <t>Desempenho</t>
  </si>
  <si>
    <t>Língua Portuguesa</t>
  </si>
  <si>
    <t>Compreensão e intelecção de textos</t>
  </si>
  <si>
    <t>Tipologia textual</t>
  </si>
  <si>
    <t>Ortografia</t>
  </si>
  <si>
    <t>Acentuação gráfica</t>
  </si>
  <si>
    <t>Emprego do sinal indicativo de crase</t>
  </si>
  <si>
    <t>Formação, classe e emprego de palavras</t>
  </si>
  <si>
    <t>Sintaxe da oração e do período</t>
  </si>
  <si>
    <t>Pontuação</t>
  </si>
  <si>
    <t>Concordância nominal e verbal</t>
  </si>
  <si>
    <t>Colocação pronominal</t>
  </si>
  <si>
    <t>Regência nominal e verbal</t>
  </si>
  <si>
    <t>Equivalência e transformação de estruturas</t>
  </si>
  <si>
    <t>Paralelismo sintático</t>
  </si>
  <si>
    <t>Relações de sinonímia e antonímia</t>
  </si>
  <si>
    <t>Raciocínio Lógico e Matemático</t>
  </si>
  <si>
    <t>Operações, propriedades e aplicações (soma, subtração, multiplicação, divisão, potenciação e radiciação)</t>
  </si>
  <si>
    <t>Princípios de contagem e probabilidade</t>
  </si>
  <si>
    <t>Arranjos e permutações</t>
  </si>
  <si>
    <t>Combinações</t>
  </si>
  <si>
    <t>Conjuntos numéricos (números naturais, inteiros, racionais e reais) e operações com conjuntos</t>
  </si>
  <si>
    <t>Razões e proporções (grandezas diretamente proporcionais, grandezas inversamente proporcionais, porcentagem, regras de três simples e compostas)</t>
  </si>
  <si>
    <t>Equações e inequações</t>
  </si>
  <si>
    <t>Sistemas de medidas</t>
  </si>
  <si>
    <t>Volumes</t>
  </si>
  <si>
    <t>Noções de geometria</t>
  </si>
  <si>
    <t>Compreensão de estruturas lógicas</t>
  </si>
  <si>
    <t>Lógica de argumentação (analogias, inferências, deduções e conclusões)</t>
  </si>
  <si>
    <t>Diagramas lógicos</t>
  </si>
  <si>
    <t>Legislação Aplicada aos Empregados do Metrô-DF</t>
  </si>
  <si>
    <t>Lei Orgânica do Distrito Federal</t>
  </si>
  <si>
    <t>Título I – Dos Fundamentos da Organização dos Poderes e do Distrito Federal</t>
  </si>
  <si>
    <t>Título II – Da Organização do Distrito Federal</t>
  </si>
  <si>
    <t>Título III – Da Organização dos Poderes</t>
  </si>
  <si>
    <t>Título VI – Da Ordem Social e do Meio Ambiente</t>
  </si>
  <si>
    <t>Legislação Específica</t>
  </si>
  <si>
    <t>Regulamento de Tráfego, Transporte e Segurança do METRÔ-DF: Decreto Distrital no 19.547, de 2 de setembro de 1998, alterado pelo Decreto Distrial no 22.726, de 15 de fevereiro de 2002</t>
  </si>
  <si>
    <t>Lei Federal no 6.149, de 2 de dezembro de 1974</t>
  </si>
  <si>
    <t>Microinformática</t>
  </si>
  <si>
    <t>Conceitos básicos e modos de utilização de tecnologias, ferramentas, aplicativos e procedimentos associados ao uso de informática no ambiente de escritório</t>
  </si>
  <si>
    <t>Aplicativos e uso de ferramentas na internet e(ou) intranet</t>
  </si>
  <si>
    <t>Softwares do pacote Microsoft Office (Word, Power Point e Outlook) e suas funcionalidades</t>
  </si>
  <si>
    <t>Sistema operacional Windows 7</t>
  </si>
  <si>
    <t>Rotinas de backup e prevenção de vírus</t>
  </si>
  <si>
    <t>Rotinas de segurança da informação e recuperação de arquivos</t>
  </si>
  <si>
    <t>Atualidades</t>
  </si>
  <si>
    <t>Domínio de tópicos atuais e relevantes de diversas áreas, tais como desenvolvimento sustentável, ecologia, tecnologia, energia, política, economia, sociedade, práticas de cidadania, educação, defesa dos direitos do consumidor, artes e literatura com suas vinculações históricas</t>
  </si>
  <si>
    <t>Atualidades e contextos históricos, geográficos, sociais, políticos, econômicos e culturais referentes ao Distrito Federal</t>
  </si>
  <si>
    <t>Assistente Administrativo</t>
  </si>
  <si>
    <t>Qualidade no atendimento ao público. Comunicabilidade, apresentação, atenção, cortesia, interesse, presteza, eficiência, tolerância, discrição, conduta e objetividade</t>
  </si>
  <si>
    <t>Trabalho em equipe</t>
  </si>
  <si>
    <t>Personalidade e relacionamento</t>
  </si>
  <si>
    <t>Eficácia no comportamento interpessoal</t>
  </si>
  <si>
    <t>Fatores positivos do relacionamento</t>
  </si>
  <si>
    <t>Comportamento receptivo e defensivo, empatia e compreensão mútua</t>
  </si>
  <si>
    <t>Conhecimentos básicos de administração</t>
  </si>
  <si>
    <t>Características das organizações formais: tipos de estrutura organizacional, natureza, finalidades e critérios de departamentalização</t>
  </si>
  <si>
    <t>Processo organizacional: planejamento, direção, comunicação, controle e avaliação</t>
  </si>
  <si>
    <t>Comportamento organizacional: motivação, liderança e desempenho</t>
  </si>
  <si>
    <t>Patrimônio</t>
  </si>
  <si>
    <t>Conceito</t>
  </si>
  <si>
    <t>Componentes</t>
  </si>
  <si>
    <t>Variações e configurações</t>
  </si>
  <si>
    <t>Controle patrimonial</t>
  </si>
  <si>
    <t>Hierarquia e autoridade</t>
  </si>
  <si>
    <t>Eficiência, eficácia, produtividade e competitividade</t>
  </si>
  <si>
    <t>Processo decisório</t>
  </si>
  <si>
    <t>Planejamento administrativo e operacional</t>
  </si>
  <si>
    <t>Divisão do trabalho</t>
  </si>
  <si>
    <t>Controle e avaliação</t>
  </si>
  <si>
    <t>Gestão da qualidade</t>
  </si>
  <si>
    <t>Qualidade em prestação de serviços: as dimensões da qualidade pessoal e profissional</t>
  </si>
  <si>
    <t>Fatores determinantes da qualidade</t>
  </si>
  <si>
    <t>Normatização técnica e qualidade</t>
  </si>
  <si>
    <t>Qualidade no atendimento ao público interno e externo</t>
  </si>
  <si>
    <t>Comunicação e relações públicas</t>
  </si>
  <si>
    <t>Técnicas de arquivamento</t>
  </si>
  <si>
    <t>Classificação, organização, arquivos correntes e protocolo</t>
  </si>
  <si>
    <t>Técnicas e métodos de arquivamento</t>
  </si>
  <si>
    <t>Modelos de arquivos e tipos de pastas</t>
  </si>
  <si>
    <t>Arquivamento de registros informatizados</t>
  </si>
  <si>
    <t>Noções de cidadania</t>
  </si>
  <si>
    <t>Agentes auxiliares do comércio: operações bancárias e cartórios</t>
  </si>
  <si>
    <t>Noções de uso e conservação de equipamentos de escritório</t>
  </si>
  <si>
    <t>Software Microsoft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</si>
</sst>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FF7B4024"/>
      <sz val="13"/>
    </font>
    <font>
      <color rgb="FF8A8578"/>
      <sz val="10"/>
    </font>
    <font>
      <b/>
      <color rgb="FF7B4024"/>
      <sz val="12"/>
    </font>
    <font>
      <b/>
      <color rgb="FF7B4024"/>
      <sz val="11"/>
    </font>
    <font>
      <sz val="16"/>
    </font>
    <font>
      <i/>
      <color rgb="FF8A8578"/>
      <sz val="9"/>
    </font>
    <font>
      <b/>
      <color rgb="FF7B4024"/>
      <sz val="16"/>
    </font>
    <font>
      <b/>
    </font>
    <font>
      <b/>
      <color rgb="FF7B4024"/>
    </font>
    <font>
      <u/>
      <color rgb="FF1D4ED8"/>
      <sz val="9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1EDE3"/>
      </patternFill>
    </fill>
    <fill>
      <patternFill patternType="solid">
        <fgColor rgb="FFE8F2EB"/>
      </patternFill>
    </fill>
    <fill>
      <patternFill patternType="solid">
        <fgColor rgb="FFE8E1D2"/>
      </patternFill>
    </fill>
    <fill>
      <patternFill patternType="solid">
        <fgColor rgb="FFF7F3EC"/>
      </patternFill>
    </fill>
  </fills>
  <borders count="6">
    <border>
      <left/>
      <right/>
      <top/>
      <bottom/>
      <diagonal/>
    </border>
    <border>
      <left style="thin">
        <color rgb="FFDCD5C6"/>
      </left>
      <right/>
      <top style="thin">
        <color rgb="FFDCD5C6"/>
      </top>
      <bottom/>
      <diagonal/>
    </border>
    <border>
      <left/>
      <right style="thin">
        <color rgb="FFDCD5C6"/>
      </right>
      <top style="thin">
        <color rgb="FFDCD5C6"/>
      </top>
      <bottom/>
      <diagonal/>
    </border>
    <border>
      <left/>
      <right style="thin">
        <color rgb="FFDCD5C6"/>
      </right>
      <top/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medium">
        <color rgb="FFB8AD9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9" fontId="7" fillId="0" borderId="0" xfId="0" applyNumberFormat="1" applyFont="1"/>
    <xf numFmtId="0" fontId="8" fillId="0" borderId="0" xfId="0" applyFont="1"/>
    <xf numFmtId="0" fontId="8" fillId="3" borderId="4" xfId="0" applyFont="1" applyFill="1" applyBorder="1"/>
    <xf numFmtId="0" fontId="0" fillId="0" borderId="4" xfId="0" applyBorder="1"/>
    <xf numFmtId="9" fontId="0" fillId="0" borderId="4" xfId="0" applyNumberFormat="1" applyBorder="1"/>
    <xf numFmtId="0" fontId="0" fillId="0" borderId="5" xfId="0" applyBorder="1"/>
    <xf numFmtId="9" fontId="0" fillId="0" borderId="5" xfId="0" applyNumberFormat="1" applyBorder="1"/>
    <xf numFmtId="0" fontId="9" fillId="0" borderId="4" xfId="0" applyFont="1" applyBorder="1"/>
    <xf numFmtId="0" fontId="9" fillId="0" borderId="5" xfId="0" applyFont="1" applyBorder="1"/>
    <xf numFmtId="0" fontId="3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/>
    <xf numFmtId="0" fontId="8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165" fontId="0" fillId="0" borderId="4" xfId="0" applyNumberFormat="1" applyBorder="1" applyAlignment="1" applyProtection="1">
      <alignment vertical="center" wrapText="1"/>
      <protection locked="0"/>
    </xf>
    <xf numFmtId="165" fontId="0" fillId="4" borderId="4" xfId="0" applyNumberFormat="1" applyFill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9" fontId="0" fillId="4" borderId="4" xfId="0" applyNumberFormat="1" applyFill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165" fontId="0" fillId="0" borderId="5" xfId="0" applyNumberFormat="1" applyBorder="1" applyAlignment="1" applyProtection="1">
      <alignment vertical="center" wrapText="1"/>
      <protection locked="0"/>
    </xf>
    <xf numFmtId="165" fontId="0" fillId="4" borderId="5" xfId="0" applyNumberForma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9" fontId="0" fillId="4" borderId="5" xfId="0" applyNumberFormat="1" applyFill="1" applyBorder="1" applyAlignment="1" applyProtection="1">
      <alignment vertical="center" wrapText="1"/>
    </xf>
    <xf numFmtId="0" fontId="8" fillId="5" borderId="4" xfId="0" applyFont="1" applyFill="1" applyBorder="1" applyAlignment="1" applyProtection="1">
      <alignment vertical="center" wrapText="1"/>
    </xf>
    <xf numFmtId="0" fontId="0" fillId="5" borderId="4" xfId="0" applyFill="1" applyBorder="1" applyAlignment="1" applyProtection="1">
      <alignment vertical="center" wrapText="1"/>
    </xf>
    <xf numFmtId="165" fontId="0" fillId="5" borderId="4" xfId="0" applyNumberForma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8" fillId="5" borderId="5" xfId="0" applyFont="1" applyFill="1" applyBorder="1" applyAlignment="1" applyProtection="1">
      <alignment vertical="center" wrapText="1"/>
    </xf>
    <xf numFmtId="0" fontId="0" fillId="5" borderId="5" xfId="0" applyFill="1" applyBorder="1" applyAlignment="1" applyProtection="1">
      <alignment vertical="center" wrapText="1"/>
    </xf>
    <xf numFmtId="165" fontId="0" fillId="5" borderId="5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8"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hyperlink" Target="https://www.sabiapp.com.br/" TargetMode="Externa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31</xdr:row>
      <xdr:rowOff>0</xdr:rowOff>
    </xdr:from>
    <xdr:ext cx="5905500" cy="1704975"/>
    <xdr:pic>
      <xdr:nvPicPr>
        <xdr:cNvPr id="2" name="Picture 2">
          <a:hlinkClick xmlns:r="http://schemas.openxmlformats.org/officeDocument/2006/relationships" r:id="rId3" tooltip="Conheça o SabiAp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 showGridLines="0"/>
  </sheetViews>
  <sheetFormatPr defaultRowHeight="15" outlineLevelRow="0" outlineLevelCol="0" x14ac:dyDescent="55"/>
  <cols>
    <col min="1" max="10" width="13.5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" customHeight="1" x14ac:dyDescent="0.25"/>
    <row r="4" ht="20" customHeight="1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20" customHeight="1" spans="1:8" x14ac:dyDescent="0.25">
      <c r="A5" s="4" t="s">
        <v>3</v>
      </c>
      <c r="B5" s="5" t="s">
        <v>4</v>
      </c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ht="24" customHeight="1" spans="1:8" x14ac:dyDescent="0.25">
      <c r="A6" s="6" t="s">
        <v>11</v>
      </c>
      <c r="B6" s="6"/>
      <c r="C6" s="6">
        <v>224</v>
      </c>
      <c r="D6" s="6"/>
      <c r="E6" s="7">
        <v>4851.74</v>
      </c>
      <c r="F6" s="7"/>
      <c r="G6" s="6" t="s">
        <v>12</v>
      </c>
      <c r="H6" s="6"/>
    </row>
    <row r="7" ht="28" customHeight="1" spans="1:10" x14ac:dyDescent="0.25">
      <c r="A7" s="8" t="s">
        <v>13</v>
      </c>
      <c r="B7" s="8"/>
      <c r="C7" s="8"/>
      <c r="D7" s="8"/>
      <c r="E7" s="8"/>
      <c r="F7" s="8"/>
      <c r="G7" s="8"/>
      <c r="H7" s="8"/>
      <c r="I7" s="8"/>
      <c r="J7" s="8"/>
    </row>
    <row r="8" ht="8" customHeight="1" x14ac:dyDescent="0.25"/>
    <row r="9" ht="20" customHeight="1" spans="1:10" x14ac:dyDescent="0.25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</row>
    <row r="10" ht="20" customHeight="1" spans="1:8" x14ac:dyDescent="0.25">
      <c r="A10" s="4" t="s">
        <v>15</v>
      </c>
      <c r="B10" s="5" t="s">
        <v>16</v>
      </c>
      <c r="C10" s="4" t="s">
        <v>17</v>
      </c>
      <c r="D10" s="5" t="s">
        <v>18</v>
      </c>
      <c r="E10" s="4" t="s">
        <v>19</v>
      </c>
      <c r="F10" s="5" t="s">
        <v>20</v>
      </c>
      <c r="G10" s="4" t="s">
        <v>21</v>
      </c>
      <c r="H10" s="5" t="s">
        <v>22</v>
      </c>
    </row>
    <row r="11" ht="24" customHeight="1" spans="1:8" x14ac:dyDescent="0.25">
      <c r="A11" s="6">
        <v>2</v>
      </c>
      <c r="B11" s="6"/>
      <c r="C11" s="6">
        <v>6</v>
      </c>
      <c r="D11" s="6"/>
      <c r="E11" s="6">
        <v>79</v>
      </c>
      <c r="F11" s="6"/>
      <c r="G11" s="6">
        <v>50</v>
      </c>
      <c r="H11" s="6"/>
    </row>
    <row r="12" ht="8" customHeight="1" x14ac:dyDescent="0.25"/>
    <row r="13" ht="20" customHeight="1" spans="1:10" x14ac:dyDescent="0.25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</row>
    <row r="14" spans="1:1" x14ac:dyDescent="0.25">
      <c r="A14" s="9" t="s">
        <v>24</v>
      </c>
    </row>
    <row r="15" spans="1:6" x14ac:dyDescent="0.25">
      <c r="A15" t="s">
        <v>25</v>
      </c>
      <c r="B15"/>
      <c r="C15"/>
      <c r="D15"/>
      <c r="E15" s="10" t="str">
        <f>SUM(B34:B35)/79</f>
        <v>0%</v>
      </c>
      <c r="F15" s="10"/>
    </row>
    <row r="16" spans="1:6" x14ac:dyDescent="0.25">
      <c r="A16" t="s">
        <v>26</v>
      </c>
      <c r="B16"/>
      <c r="C16"/>
      <c r="D16"/>
      <c r="E16" t="str">
        <f>SUM(B34:B35)&amp;" de 79 assuntos"</f>
        <v>0 de 79 assuntos</v>
      </c>
      <c r="F16"/>
    </row>
    <row r="17" ht="8" customHeight="1" x14ac:dyDescent="0.25"/>
    <row r="18" spans="1:10" s="11" customFormat="1" x14ac:dyDescent="0.25">
      <c r="A18" s="12" t="s">
        <v>27</v>
      </c>
      <c r="B18" s="12"/>
      <c r="C18" s="12"/>
      <c r="D18" s="12"/>
      <c r="E18" s="12"/>
      <c r="F18" s="12"/>
      <c r="G18" s="12" t="s">
        <v>28</v>
      </c>
      <c r="H18" s="12"/>
      <c r="I18" s="12"/>
      <c r="J18" s="12"/>
    </row>
    <row r="19" spans="1:10" x14ac:dyDescent="0.25">
      <c r="A19" s="13" t="s">
        <v>29</v>
      </c>
      <c r="B19" s="13"/>
      <c r="C19" s="13"/>
      <c r="D19" s="13"/>
      <c r="E19" s="13"/>
      <c r="F19" s="13"/>
      <c r="G19" s="14" t="str">
        <f>B34/43</f>
        <v>0%</v>
      </c>
      <c r="H19" s="14"/>
      <c r="I19" s="14"/>
      <c r="J19" s="14"/>
    </row>
    <row r="20" spans="1:10" x14ac:dyDescent="0.25">
      <c r="A20" s="15" t="s">
        <v>30</v>
      </c>
      <c r="B20" s="15"/>
      <c r="C20" s="15"/>
      <c r="D20" s="15"/>
      <c r="E20" s="15"/>
      <c r="F20" s="15"/>
      <c r="G20" s="16" t="str">
        <f>B35/36</f>
        <v>0%</v>
      </c>
      <c r="H20" s="16"/>
      <c r="I20" s="16"/>
      <c r="J20" s="16"/>
    </row>
    <row r="22" spans="1:10" s="11" customFormat="1" x14ac:dyDescent="0.25">
      <c r="A22" s="12" t="s">
        <v>31</v>
      </c>
      <c r="B22" s="12"/>
      <c r="C22" s="12"/>
      <c r="D22" s="12"/>
      <c r="E22" s="12" t="s">
        <v>32</v>
      </c>
      <c r="F22" s="12"/>
      <c r="G22" s="12"/>
      <c r="H22" s="12" t="s">
        <v>33</v>
      </c>
      <c r="I22" s="12"/>
      <c r="J22" s="12"/>
    </row>
    <row r="23" spans="1:10" x14ac:dyDescent="0.25">
      <c r="A23" s="13" t="s">
        <v>34</v>
      </c>
      <c r="B23" s="13"/>
      <c r="C23" s="13"/>
      <c r="D23" s="13"/>
      <c r="E23" s="13" t="str">
        <f>SUM(C34:C35)</f>
        <v>0</v>
      </c>
      <c r="F23" s="13"/>
      <c r="G23" s="13"/>
      <c r="H23" s="17" t="str">
        <f>SUM(D34:D35)</f>
        <v>0</v>
      </c>
      <c r="I23" s="17"/>
      <c r="J23" s="17"/>
    </row>
    <row r="24" spans="1:10" x14ac:dyDescent="0.25">
      <c r="A24" s="13" t="s">
        <v>35</v>
      </c>
      <c r="B24" s="13"/>
      <c r="C24" s="13"/>
      <c r="D24" s="13"/>
      <c r="E24" s="13" t="str">
        <f>SUM(E34:E35)</f>
        <v>0</v>
      </c>
      <c r="F24" s="13"/>
      <c r="G24" s="13"/>
      <c r="H24" s="17" t="str">
        <f>SUM(F34:F35)</f>
        <v>0</v>
      </c>
      <c r="I24" s="17"/>
      <c r="J24" s="17"/>
    </row>
    <row r="25" spans="1:10" x14ac:dyDescent="0.25">
      <c r="A25" s="15" t="s">
        <v>36</v>
      </c>
      <c r="B25" s="15"/>
      <c r="C25" s="15"/>
      <c r="D25" s="15"/>
      <c r="E25" s="15" t="str">
        <f>SUM(G34:G35)</f>
        <v>0</v>
      </c>
      <c r="F25" s="15"/>
      <c r="G25" s="15"/>
      <c r="H25" s="18" t="str">
        <f>SUM(H34:H35)</f>
        <v>0</v>
      </c>
      <c r="I25" s="18"/>
      <c r="J25" s="18"/>
    </row>
    <row r="27" ht="20" customHeight="1" spans="1:10" x14ac:dyDescent="0.25">
      <c r="A27" s="19" t="s">
        <v>37</v>
      </c>
      <c r="B27" s="19"/>
      <c r="C27" s="19"/>
      <c r="D27" s="19"/>
      <c r="E27" s="19"/>
      <c r="F27" s="19"/>
      <c r="G27" s="19"/>
      <c r="H27" s="19"/>
      <c r="I27" s="19"/>
      <c r="J27" s="19"/>
    </row>
    <row r="28" ht="32" customHeight="1" spans="1:10" x14ac:dyDescent="0.25">
      <c r="A28" s="20" t="s">
        <v>38</v>
      </c>
      <c r="B28" s="20"/>
      <c r="C28" s="20"/>
      <c r="D28" s="20"/>
      <c r="E28" s="20"/>
      <c r="F28" s="20"/>
      <c r="G28" s="20"/>
      <c r="H28" s="20"/>
      <c r="I28" s="20"/>
      <c r="J28" s="20"/>
    </row>
    <row r="29" ht="20" customHeight="1" spans="1:10" x14ac:dyDescent="0.25">
      <c r="A29" s="20" t="s">
        <v>39</v>
      </c>
      <c r="B29" s="20"/>
      <c r="C29" s="20"/>
      <c r="D29" s="20"/>
      <c r="E29" s="20"/>
      <c r="F29" s="20"/>
      <c r="G29" s="20"/>
      <c r="H29" s="20"/>
      <c r="I29" s="20"/>
      <c r="J29" s="20"/>
    </row>
    <row r="30" ht="20" customHeight="1" spans="1:10" x14ac:dyDescent="0.25">
      <c r="A30" s="21" t="s">
        <v>40</v>
      </c>
      <c r="B30" s="21"/>
      <c r="C30" s="21"/>
      <c r="D30" s="21"/>
      <c r="E30" s="21"/>
      <c r="F30" s="21"/>
      <c r="G30" s="21"/>
      <c r="H30" s="21"/>
      <c r="I30" s="21"/>
      <c r="J30" s="21"/>
    </row>
    <row r="32" ht="128" customHeight="1" x14ac:dyDescent="0.25"/>
    <row r="34" hidden="1" spans="1:8" x14ac:dyDescent="0.25">
      <c r="A34" t="s">
        <v>41</v>
      </c>
      <c r="B34">
        <f>COUNT('Conhecimentos básicos-gerais'!C8:C50)</f>
      </c>
      <c r="C34">
        <f>COUNT('Conhecimentos básicos-gerais'!E8:E50)</f>
      </c>
      <c r="D34">
        <f>COUNTIFS('Conhecimentos básicos-gerais'!D8:D50,"&lt;"&amp;TODAY(),'Conhecimentos básicos-gerais'!E8:E50,"")</f>
      </c>
      <c r="E34">
        <f>COUNT('Conhecimentos básicos-gerais'!I8:I50)</f>
      </c>
      <c r="F34">
        <f>COUNTIFS('Conhecimentos básicos-gerais'!H8:H50,"&lt;"&amp;TODAY(),'Conhecimentos básicos-gerais'!I8:I50,"")</f>
      </c>
      <c r="G34">
        <f>COUNT('Conhecimentos básicos-gerais'!M8:M50)</f>
      </c>
      <c r="H34">
        <f>COUNTIFS('Conhecimentos básicos-gerais'!L8:L50,"&lt;"&amp;TODAY(),'Conhecimentos básicos-gerais'!M8:M50,"")</f>
      </c>
    </row>
    <row r="35" hidden="1" spans="1:8" x14ac:dyDescent="0.25">
      <c r="A35" t="s">
        <v>30</v>
      </c>
      <c r="B35">
        <f>COUNT('Conhecimentos específicos'!C8:C43)</f>
      </c>
      <c r="C35">
        <f>COUNT('Conhecimentos específicos'!E8:E43)</f>
      </c>
      <c r="D35">
        <f>COUNTIFS('Conhecimentos específicos'!D8:D43,"&lt;"&amp;TODAY(),'Conhecimentos específicos'!E8:E43,"")</f>
      </c>
      <c r="E35">
        <f>COUNT('Conhecimentos específicos'!I8:I43)</f>
      </c>
      <c r="F35">
        <f>COUNTIFS('Conhecimentos específicos'!H8:H43,"&lt;"&amp;TODAY(),'Conhecimentos específicos'!I8:I43,"")</f>
      </c>
      <c r="G35">
        <f>COUNT('Conhecimentos específicos'!M8:M43)</f>
      </c>
      <c r="H35">
        <f>COUNTIFS('Conhecimentos específicos'!L8:L43,"&lt;"&amp;TODAY(),'Conhecimentos específicos'!M8:M43,"")</f>
      </c>
    </row>
  </sheetData>
  <sheetProtection sheet="1" selectLockedCells="1" selectUnlockedCells="1"/>
  <mergeCells count="40">
    <mergeCell ref="C1:O1"/>
    <mergeCell ref="C2:O2"/>
    <mergeCell ref="A4:J4"/>
    <mergeCell ref="A6:B6"/>
    <mergeCell ref="C6:D6"/>
    <mergeCell ref="E6:F6"/>
    <mergeCell ref="G6:H6"/>
    <mergeCell ref="A7:J7"/>
    <mergeCell ref="A9:J9"/>
    <mergeCell ref="A11:B11"/>
    <mergeCell ref="C11:D11"/>
    <mergeCell ref="E11:F11"/>
    <mergeCell ref="G11:H11"/>
    <mergeCell ref="A13:J13"/>
    <mergeCell ref="A15:D15"/>
    <mergeCell ref="E15:F15"/>
    <mergeCell ref="A16:D16"/>
    <mergeCell ref="E16:F16"/>
    <mergeCell ref="A18:F18"/>
    <mergeCell ref="G18:J18"/>
    <mergeCell ref="A19:F19"/>
    <mergeCell ref="G19:J19"/>
    <mergeCell ref="A20:F20"/>
    <mergeCell ref="G20:J20"/>
    <mergeCell ref="A22:D22"/>
    <mergeCell ref="E22:G22"/>
    <mergeCell ref="H22:J22"/>
    <mergeCell ref="A23:D23"/>
    <mergeCell ref="E23:G23"/>
    <mergeCell ref="H23:J23"/>
    <mergeCell ref="A24:D24"/>
    <mergeCell ref="E24:G24"/>
    <mergeCell ref="H24:J24"/>
    <mergeCell ref="A25:D25"/>
    <mergeCell ref="E25:G25"/>
    <mergeCell ref="H25:J25"/>
    <mergeCell ref="A27:J27"/>
    <mergeCell ref="A28:J28"/>
    <mergeCell ref="A29:J29"/>
    <mergeCell ref="A30:J30"/>
  </mergeCells>
  <conditionalFormatting sqref="E15:F15">
    <cfRule type="dataBar" priority="1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{B7082028-54CD-4630-B6C2-C971E4A78E82}</x14:id>
        </ext>
      </extLst>
    </cfRule>
  </conditionalFormatting>
  <conditionalFormatting sqref="G19:G20">
    <cfRule type="dataBar" priority="2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{1BB0F1E2-14C5-4CBB-BB5B-0195CBC92840}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7082028-54CD-4630-B6C2-C971E4A78E82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E15:F15</xm:sqref>
        </x14:conditionalFormatting>
        <x14:conditionalFormatting xmlns:xm="http://schemas.microsoft.com/office/excel/2006/main">
          <x14:cfRule type="dataBar" id="{1BB0F1E2-14C5-4CBB-BB5B-0195CBC92840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G19:G20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43</v>
      </c>
      <c r="E6" s="23"/>
      <c r="F6" s="23"/>
      <c r="G6" s="23"/>
      <c r="H6" s="23" t="s">
        <v>44</v>
      </c>
      <c r="I6" s="23"/>
      <c r="J6" s="23"/>
      <c r="K6" s="23"/>
      <c r="L6" s="23" t="s">
        <v>45</v>
      </c>
      <c r="M6" s="23"/>
      <c r="N6" s="23"/>
      <c r="O6" s="23"/>
    </row>
    <row r="7" ht="30" customHeight="1" spans="1:15" s="24" customFormat="1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F7" s="25" t="s">
        <v>51</v>
      </c>
      <c r="G7" s="25" t="s">
        <v>52</v>
      </c>
      <c r="H7" s="25" t="s">
        <v>49</v>
      </c>
      <c r="I7" s="25" t="s">
        <v>50</v>
      </c>
      <c r="J7" s="25" t="s">
        <v>51</v>
      </c>
      <c r="K7" s="25" t="s">
        <v>52</v>
      </c>
      <c r="L7" s="25" t="s">
        <v>49</v>
      </c>
      <c r="M7" s="25" t="s">
        <v>50</v>
      </c>
      <c r="N7" s="25" t="s">
        <v>51</v>
      </c>
      <c r="O7" s="25" t="s">
        <v>52</v>
      </c>
    </row>
    <row r="8" ht="28" customHeight="1" spans="1:15" s="26" customFormat="1" x14ac:dyDescent="0.25">
      <c r="A8" s="27" t="s">
        <v>53</v>
      </c>
      <c r="B8" s="28" t="s">
        <v>54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53</v>
      </c>
      <c r="B9" s="28" t="s">
        <v>55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53</v>
      </c>
      <c r="B10" s="28" t="s">
        <v>56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53</v>
      </c>
      <c r="B11" s="28" t="s">
        <v>57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28" customHeight="1" spans="1:15" s="26" customFormat="1" x14ac:dyDescent="0.25">
      <c r="A12" s="27" t="s">
        <v>53</v>
      </c>
      <c r="B12" s="28" t="s">
        <v>58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53</v>
      </c>
      <c r="B13" s="28" t="s">
        <v>59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53</v>
      </c>
      <c r="B14" s="28" t="s">
        <v>60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53</v>
      </c>
      <c r="B15" s="28" t="s">
        <v>61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28" customHeight="1" spans="1:15" s="26" customFormat="1" x14ac:dyDescent="0.25">
      <c r="A16" s="27" t="s">
        <v>53</v>
      </c>
      <c r="B16" s="28" t="s">
        <v>62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28" customHeight="1" spans="1:15" s="26" customFormat="1" x14ac:dyDescent="0.25">
      <c r="A17" s="27" t="s">
        <v>53</v>
      </c>
      <c r="B17" s="28" t="s">
        <v>63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53</v>
      </c>
      <c r="B18" s="28" t="s">
        <v>64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28" customHeight="1" spans="1:15" s="26" customFormat="1" x14ac:dyDescent="0.25">
      <c r="A19" s="27" t="s">
        <v>53</v>
      </c>
      <c r="B19" s="28" t="s">
        <v>65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53</v>
      </c>
      <c r="B20" s="28" t="s">
        <v>66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33" t="s">
        <v>53</v>
      </c>
      <c r="B21" s="34" t="s">
        <v>67</v>
      </c>
      <c r="C21" s="35"/>
      <c r="D21" s="36">
        <f>IF(C21="","",C21+1)</f>
      </c>
      <c r="E21" s="37"/>
      <c r="F21" s="37"/>
      <c r="G21" s="38">
        <f>IF(OR(E21="",E21=0),"",F21/E21)</f>
      </c>
      <c r="H21" s="36">
        <f>IF(C21="","",C21+7)</f>
      </c>
      <c r="I21" s="37"/>
      <c r="J21" s="37"/>
      <c r="K21" s="38">
        <f>IF(OR(I21="",I21=0),"",J21/I21)</f>
      </c>
      <c r="L21" s="36">
        <f>IF(C21="","",C21+30)</f>
      </c>
      <c r="M21" s="37"/>
      <c r="N21" s="37"/>
      <c r="O21" s="38">
        <f>IF(OR(M21="",M21=0),"",N21/M21)</f>
      </c>
    </row>
    <row r="22" ht="32" customHeight="1" spans="1:15" s="26" customFormat="1" x14ac:dyDescent="0.25">
      <c r="A22" s="39" t="s">
        <v>68</v>
      </c>
      <c r="B22" s="40" t="s">
        <v>69</v>
      </c>
      <c r="C22" s="41"/>
      <c r="D22" s="30">
        <f>IF(C22="","",C22+1)</f>
      </c>
      <c r="E22" s="42"/>
      <c r="F22" s="42"/>
      <c r="G22" s="32">
        <f>IF(OR(E22="",E22=0),"",F22/E22)</f>
      </c>
      <c r="H22" s="30">
        <f>IF(C22="","",C22+7)</f>
      </c>
      <c r="I22" s="42"/>
      <c r="J22" s="42"/>
      <c r="K22" s="32">
        <f>IF(OR(I22="",I22=0),"",J22/I22)</f>
      </c>
      <c r="L22" s="30">
        <f>IF(C22="","",C22+30)</f>
      </c>
      <c r="M22" s="42"/>
      <c r="N22" s="42"/>
      <c r="O22" s="32">
        <f>IF(OR(M22="",M22=0),"",N22/M22)</f>
      </c>
    </row>
    <row r="23" ht="32" customHeight="1" spans="1:15" s="26" customFormat="1" x14ac:dyDescent="0.25">
      <c r="A23" s="39" t="s">
        <v>68</v>
      </c>
      <c r="B23" s="40" t="s">
        <v>70</v>
      </c>
      <c r="C23" s="41"/>
      <c r="D23" s="30">
        <f>IF(C23="","",C23+1)</f>
      </c>
      <c r="E23" s="42"/>
      <c r="F23" s="42"/>
      <c r="G23" s="32">
        <f>IF(OR(E23="",E23=0),"",F23/E23)</f>
      </c>
      <c r="H23" s="30">
        <f>IF(C23="","",C23+7)</f>
      </c>
      <c r="I23" s="42"/>
      <c r="J23" s="42"/>
      <c r="K23" s="32">
        <f>IF(OR(I23="",I23=0),"",J23/I23)</f>
      </c>
      <c r="L23" s="30">
        <f>IF(C23="","",C23+30)</f>
      </c>
      <c r="M23" s="42"/>
      <c r="N23" s="42"/>
      <c r="O23" s="32">
        <f>IF(OR(M23="",M23=0),"",N23/M23)</f>
      </c>
    </row>
    <row r="24" ht="32" customHeight="1" spans="1:15" s="26" customFormat="1" x14ac:dyDescent="0.25">
      <c r="A24" s="39" t="s">
        <v>68</v>
      </c>
      <c r="B24" s="40" t="s">
        <v>71</v>
      </c>
      <c r="C24" s="41"/>
      <c r="D24" s="30">
        <f>IF(C24="","",C24+1)</f>
      </c>
      <c r="E24" s="42"/>
      <c r="F24" s="42"/>
      <c r="G24" s="32">
        <f>IF(OR(E24="",E24=0),"",F24/E24)</f>
      </c>
      <c r="H24" s="30">
        <f>IF(C24="","",C24+7)</f>
      </c>
      <c r="I24" s="42"/>
      <c r="J24" s="42"/>
      <c r="K24" s="32">
        <f>IF(OR(I24="",I24=0),"",J24/I24)</f>
      </c>
      <c r="L24" s="30">
        <f>IF(C24="","",C24+30)</f>
      </c>
      <c r="M24" s="42"/>
      <c r="N24" s="42"/>
      <c r="O24" s="32">
        <f>IF(OR(M24="",M24=0),"",N24/M24)</f>
      </c>
    </row>
    <row r="25" ht="32" customHeight="1" spans="1:15" s="26" customFormat="1" x14ac:dyDescent="0.25">
      <c r="A25" s="39" t="s">
        <v>68</v>
      </c>
      <c r="B25" s="40" t="s">
        <v>72</v>
      </c>
      <c r="C25" s="41"/>
      <c r="D25" s="30">
        <f>IF(C25="","",C25+1)</f>
      </c>
      <c r="E25" s="42"/>
      <c r="F25" s="42"/>
      <c r="G25" s="32">
        <f>IF(OR(E25="",E25=0),"",F25/E25)</f>
      </c>
      <c r="H25" s="30">
        <f>IF(C25="","",C25+7)</f>
      </c>
      <c r="I25" s="42"/>
      <c r="J25" s="42"/>
      <c r="K25" s="32">
        <f>IF(OR(I25="",I25=0),"",J25/I25)</f>
      </c>
      <c r="L25" s="30">
        <f>IF(C25="","",C25+30)</f>
      </c>
      <c r="M25" s="42"/>
      <c r="N25" s="42"/>
      <c r="O25" s="32">
        <f>IF(OR(M25="",M25=0),"",N25/M25)</f>
      </c>
    </row>
    <row r="26" ht="32" customHeight="1" spans="1:15" s="26" customFormat="1" x14ac:dyDescent="0.25">
      <c r="A26" s="39" t="s">
        <v>68</v>
      </c>
      <c r="B26" s="40" t="s">
        <v>73</v>
      </c>
      <c r="C26" s="41"/>
      <c r="D26" s="30">
        <f>IF(C26="","",C26+1)</f>
      </c>
      <c r="E26" s="42"/>
      <c r="F26" s="42"/>
      <c r="G26" s="32">
        <f>IF(OR(E26="",E26=0),"",F26/E26)</f>
      </c>
      <c r="H26" s="30">
        <f>IF(C26="","",C26+7)</f>
      </c>
      <c r="I26" s="42"/>
      <c r="J26" s="42"/>
      <c r="K26" s="32">
        <f>IF(OR(I26="",I26=0),"",J26/I26)</f>
      </c>
      <c r="L26" s="30">
        <f>IF(C26="","",C26+30)</f>
      </c>
      <c r="M26" s="42"/>
      <c r="N26" s="42"/>
      <c r="O26" s="32">
        <f>IF(OR(M26="",M26=0),"",N26/M26)</f>
      </c>
    </row>
    <row r="27" ht="48" customHeight="1" spans="1:15" s="26" customFormat="1" x14ac:dyDescent="0.25">
      <c r="A27" s="39" t="s">
        <v>68</v>
      </c>
      <c r="B27" s="40" t="s">
        <v>74</v>
      </c>
      <c r="C27" s="41"/>
      <c r="D27" s="30">
        <f>IF(C27="","",C27+1)</f>
      </c>
      <c r="E27" s="42"/>
      <c r="F27" s="42"/>
      <c r="G27" s="32">
        <f>IF(OR(E27="",E27=0),"",F27/E27)</f>
      </c>
      <c r="H27" s="30">
        <f>IF(C27="","",C27+7)</f>
      </c>
      <c r="I27" s="42"/>
      <c r="J27" s="42"/>
      <c r="K27" s="32">
        <f>IF(OR(I27="",I27=0),"",J27/I27)</f>
      </c>
      <c r="L27" s="30">
        <f>IF(C27="","",C27+30)</f>
      </c>
      <c r="M27" s="42"/>
      <c r="N27" s="42"/>
      <c r="O27" s="32">
        <f>IF(OR(M27="",M27=0),"",N27/M27)</f>
      </c>
    </row>
    <row r="28" ht="32" customHeight="1" spans="1:15" s="26" customFormat="1" x14ac:dyDescent="0.25">
      <c r="A28" s="39" t="s">
        <v>68</v>
      </c>
      <c r="B28" s="40" t="s">
        <v>75</v>
      </c>
      <c r="C28" s="41"/>
      <c r="D28" s="30">
        <f>IF(C28="","",C28+1)</f>
      </c>
      <c r="E28" s="42"/>
      <c r="F28" s="42"/>
      <c r="G28" s="32">
        <f>IF(OR(E28="",E28=0),"",F28/E28)</f>
      </c>
      <c r="H28" s="30">
        <f>IF(C28="","",C28+7)</f>
      </c>
      <c r="I28" s="42"/>
      <c r="J28" s="42"/>
      <c r="K28" s="32">
        <f>IF(OR(I28="",I28=0),"",J28/I28)</f>
      </c>
      <c r="L28" s="30">
        <f>IF(C28="","",C28+30)</f>
      </c>
      <c r="M28" s="42"/>
      <c r="N28" s="42"/>
      <c r="O28" s="32">
        <f>IF(OR(M28="",M28=0),"",N28/M28)</f>
      </c>
    </row>
    <row r="29" ht="32" customHeight="1" spans="1:15" s="26" customFormat="1" x14ac:dyDescent="0.25">
      <c r="A29" s="39" t="s">
        <v>68</v>
      </c>
      <c r="B29" s="40" t="s">
        <v>76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32" customHeight="1" spans="1:15" s="26" customFormat="1" x14ac:dyDescent="0.25">
      <c r="A30" s="39" t="s">
        <v>68</v>
      </c>
      <c r="B30" s="40" t="s">
        <v>77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32" customHeight="1" spans="1:15" s="26" customFormat="1" x14ac:dyDescent="0.25">
      <c r="A31" s="39" t="s">
        <v>68</v>
      </c>
      <c r="B31" s="40" t="s">
        <v>78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32" customHeight="1" spans="1:15" s="26" customFormat="1" x14ac:dyDescent="0.25">
      <c r="A32" s="39" t="s">
        <v>68</v>
      </c>
      <c r="B32" s="40" t="s">
        <v>79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32" customHeight="1" spans="1:15" s="26" customFormat="1" x14ac:dyDescent="0.25">
      <c r="A33" s="39" t="s">
        <v>68</v>
      </c>
      <c r="B33" s="40" t="s">
        <v>80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32" customHeight="1" spans="1:15" s="26" customFormat="1" x14ac:dyDescent="0.25">
      <c r="A34" s="43" t="s">
        <v>68</v>
      </c>
      <c r="B34" s="44" t="s">
        <v>81</v>
      </c>
      <c r="C34" s="45"/>
      <c r="D34" s="36">
        <f>IF(C34="","",C34+1)</f>
      </c>
      <c r="E34" s="46"/>
      <c r="F34" s="46"/>
      <c r="G34" s="38">
        <f>IF(OR(E34="",E34=0),"",F34/E34)</f>
      </c>
      <c r="H34" s="36">
        <f>IF(C34="","",C34+7)</f>
      </c>
      <c r="I34" s="46"/>
      <c r="J34" s="46"/>
      <c r="K34" s="38">
        <f>IF(OR(I34="",I34=0),"",J34/I34)</f>
      </c>
      <c r="L34" s="36">
        <f>IF(C34="","",C34+30)</f>
      </c>
      <c r="M34" s="46"/>
      <c r="N34" s="46"/>
      <c r="O34" s="38">
        <f>IF(OR(M34="",M34=0),"",N34/M34)</f>
      </c>
    </row>
    <row r="35" ht="48" customHeight="1" spans="1:15" s="26" customFormat="1" x14ac:dyDescent="0.25">
      <c r="A35" s="27" t="s">
        <v>82</v>
      </c>
      <c r="B35" s="28" t="s">
        <v>83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48" customHeight="1" spans="1:15" s="26" customFormat="1" x14ac:dyDescent="0.25">
      <c r="A36" s="27" t="s">
        <v>82</v>
      </c>
      <c r="B36" s="28" t="s">
        <v>84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48" customHeight="1" spans="1:15" s="26" customFormat="1" x14ac:dyDescent="0.25">
      <c r="A37" s="27" t="s">
        <v>82</v>
      </c>
      <c r="B37" s="28" t="s">
        <v>85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48" customHeight="1" spans="1:15" s="26" customFormat="1" x14ac:dyDescent="0.25">
      <c r="A38" s="27" t="s">
        <v>82</v>
      </c>
      <c r="B38" s="28" t="s">
        <v>86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48" customHeight="1" spans="1:15" s="26" customFormat="1" x14ac:dyDescent="0.25">
      <c r="A39" s="27" t="s">
        <v>82</v>
      </c>
      <c r="B39" s="28" t="s">
        <v>87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48" customHeight="1" spans="1:15" s="26" customFormat="1" x14ac:dyDescent="0.25">
      <c r="A40" s="27" t="s">
        <v>82</v>
      </c>
      <c r="B40" s="28" t="s">
        <v>88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64" customHeight="1" spans="1:15" s="26" customFormat="1" x14ac:dyDescent="0.25">
      <c r="A41" s="27" t="s">
        <v>82</v>
      </c>
      <c r="B41" s="28" t="s">
        <v>89</v>
      </c>
      <c r="C41" s="29"/>
      <c r="D41" s="30">
        <f>IF(C41="","",C41+1)</f>
      </c>
      <c r="E41" s="31"/>
      <c r="F41" s="31"/>
      <c r="G41" s="32">
        <f>IF(OR(E41="",E41=0),"",F41/E41)</f>
      </c>
      <c r="H41" s="30">
        <f>IF(C41="","",C41+7)</f>
      </c>
      <c r="I41" s="31"/>
      <c r="J41" s="31"/>
      <c r="K41" s="32">
        <f>IF(OR(I41="",I41=0),"",J41/I41)</f>
      </c>
      <c r="L41" s="30">
        <f>IF(C41="","",C41+30)</f>
      </c>
      <c r="M41" s="31"/>
      <c r="N41" s="31"/>
      <c r="O41" s="32">
        <f>IF(OR(M41="",M41=0),"",N41/M41)</f>
      </c>
    </row>
    <row r="42" ht="48" customHeight="1" spans="1:15" s="26" customFormat="1" x14ac:dyDescent="0.25">
      <c r="A42" s="33" t="s">
        <v>82</v>
      </c>
      <c r="B42" s="34" t="s">
        <v>90</v>
      </c>
      <c r="C42" s="35"/>
      <c r="D42" s="36">
        <f>IF(C42="","",C42+1)</f>
      </c>
      <c r="E42" s="37"/>
      <c r="F42" s="37"/>
      <c r="G42" s="38">
        <f>IF(OR(E42="",E42=0),"",F42/E42)</f>
      </c>
      <c r="H42" s="36">
        <f>IF(C42="","",C42+7)</f>
      </c>
      <c r="I42" s="37"/>
      <c r="J42" s="37"/>
      <c r="K42" s="38">
        <f>IF(OR(I42="",I42=0),"",J42/I42)</f>
      </c>
      <c r="L42" s="36">
        <f>IF(C42="","",C42+30)</f>
      </c>
      <c r="M42" s="37"/>
      <c r="N42" s="37"/>
      <c r="O42" s="38">
        <f>IF(OR(M42="",M42=0),"",N42/M42)</f>
      </c>
    </row>
    <row r="43" ht="48" customHeight="1" spans="1:15" s="26" customFormat="1" x14ac:dyDescent="0.25">
      <c r="A43" s="39" t="s">
        <v>91</v>
      </c>
      <c r="B43" s="40" t="s">
        <v>92</v>
      </c>
      <c r="C43" s="41"/>
      <c r="D43" s="30">
        <f>IF(C43="","",C43+1)</f>
      </c>
      <c r="E43" s="42"/>
      <c r="F43" s="42"/>
      <c r="G43" s="32">
        <f>IF(OR(E43="",E43=0),"",F43/E43)</f>
      </c>
      <c r="H43" s="30">
        <f>IF(C43="","",C43+7)</f>
      </c>
      <c r="I43" s="42"/>
      <c r="J43" s="42"/>
      <c r="K43" s="32">
        <f>IF(OR(I43="",I43=0),"",J43/I43)</f>
      </c>
      <c r="L43" s="30">
        <f>IF(C43="","",C43+30)</f>
      </c>
      <c r="M43" s="42"/>
      <c r="N43" s="42"/>
      <c r="O43" s="32">
        <f>IF(OR(M43="",M43=0),"",N43/M43)</f>
      </c>
    </row>
    <row r="44" ht="28" customHeight="1" spans="1:15" s="26" customFormat="1" x14ac:dyDescent="0.25">
      <c r="A44" s="39" t="s">
        <v>91</v>
      </c>
      <c r="B44" s="40" t="s">
        <v>93</v>
      </c>
      <c r="C44" s="41"/>
      <c r="D44" s="30">
        <f>IF(C44="","",C44+1)</f>
      </c>
      <c r="E44" s="42"/>
      <c r="F44" s="42"/>
      <c r="G44" s="32">
        <f>IF(OR(E44="",E44=0),"",F44/E44)</f>
      </c>
      <c r="H44" s="30">
        <f>IF(C44="","",C44+7)</f>
      </c>
      <c r="I44" s="42"/>
      <c r="J44" s="42"/>
      <c r="K44" s="32">
        <f>IF(OR(I44="",I44=0),"",J44/I44)</f>
      </c>
      <c r="L44" s="30">
        <f>IF(C44="","",C44+30)</f>
      </c>
      <c r="M44" s="42"/>
      <c r="N44" s="42"/>
      <c r="O44" s="32">
        <f>IF(OR(M44="",M44=0),"",N44/M44)</f>
      </c>
    </row>
    <row r="45" ht="32" customHeight="1" spans="1:15" s="26" customFormat="1" x14ac:dyDescent="0.25">
      <c r="A45" s="39" t="s">
        <v>91</v>
      </c>
      <c r="B45" s="40" t="s">
        <v>94</v>
      </c>
      <c r="C45" s="41"/>
      <c r="D45" s="30">
        <f>IF(C45="","",C45+1)</f>
      </c>
      <c r="E45" s="42"/>
      <c r="F45" s="42"/>
      <c r="G45" s="32">
        <f>IF(OR(E45="",E45=0),"",F45/E45)</f>
      </c>
      <c r="H45" s="30">
        <f>IF(C45="","",C45+7)</f>
      </c>
      <c r="I45" s="42"/>
      <c r="J45" s="42"/>
      <c r="K45" s="32">
        <f>IF(OR(I45="",I45=0),"",J45/I45)</f>
      </c>
      <c r="L45" s="30">
        <f>IF(C45="","",C45+30)</f>
      </c>
      <c r="M45" s="42"/>
      <c r="N45" s="42"/>
      <c r="O45" s="32">
        <f>IF(OR(M45="",M45=0),"",N45/M45)</f>
      </c>
    </row>
    <row r="46" ht="28" customHeight="1" spans="1:15" s="26" customFormat="1" x14ac:dyDescent="0.25">
      <c r="A46" s="39" t="s">
        <v>91</v>
      </c>
      <c r="B46" s="40" t="s">
        <v>95</v>
      </c>
      <c r="C46" s="41"/>
      <c r="D46" s="30">
        <f>IF(C46="","",C46+1)</f>
      </c>
      <c r="E46" s="42"/>
      <c r="F46" s="42"/>
      <c r="G46" s="32">
        <f>IF(OR(E46="",E46=0),"",F46/E46)</f>
      </c>
      <c r="H46" s="30">
        <f>IF(C46="","",C46+7)</f>
      </c>
      <c r="I46" s="42"/>
      <c r="J46" s="42"/>
      <c r="K46" s="32">
        <f>IF(OR(I46="",I46=0),"",J46/I46)</f>
      </c>
      <c r="L46" s="30">
        <f>IF(C46="","",C46+30)</f>
      </c>
      <c r="M46" s="42"/>
      <c r="N46" s="42"/>
      <c r="O46" s="32">
        <f>IF(OR(M46="",M46=0),"",N46/M46)</f>
      </c>
    </row>
    <row r="47" ht="28" customHeight="1" spans="1:15" s="26" customFormat="1" x14ac:dyDescent="0.25">
      <c r="A47" s="39" t="s">
        <v>91</v>
      </c>
      <c r="B47" s="40" t="s">
        <v>96</v>
      </c>
      <c r="C47" s="41"/>
      <c r="D47" s="30">
        <f>IF(C47="","",C47+1)</f>
      </c>
      <c r="E47" s="42"/>
      <c r="F47" s="42"/>
      <c r="G47" s="32">
        <f>IF(OR(E47="",E47=0),"",F47/E47)</f>
      </c>
      <c r="H47" s="30">
        <f>IF(C47="","",C47+7)</f>
      </c>
      <c r="I47" s="42"/>
      <c r="J47" s="42"/>
      <c r="K47" s="32">
        <f>IF(OR(I47="",I47=0),"",J47/I47)</f>
      </c>
      <c r="L47" s="30">
        <f>IF(C47="","",C47+30)</f>
      </c>
      <c r="M47" s="42"/>
      <c r="N47" s="42"/>
      <c r="O47" s="32">
        <f>IF(OR(M47="",M47=0),"",N47/M47)</f>
      </c>
    </row>
    <row r="48" ht="28" customHeight="1" spans="1:15" s="26" customFormat="1" x14ac:dyDescent="0.25">
      <c r="A48" s="43" t="s">
        <v>91</v>
      </c>
      <c r="B48" s="44" t="s">
        <v>97</v>
      </c>
      <c r="C48" s="45"/>
      <c r="D48" s="36">
        <f>IF(C48="","",C48+1)</f>
      </c>
      <c r="E48" s="46"/>
      <c r="F48" s="46"/>
      <c r="G48" s="38">
        <f>IF(OR(E48="",E48=0),"",F48/E48)</f>
      </c>
      <c r="H48" s="36">
        <f>IF(C48="","",C48+7)</f>
      </c>
      <c r="I48" s="46"/>
      <c r="J48" s="46"/>
      <c r="K48" s="38">
        <f>IF(OR(I48="",I48=0),"",J48/I48)</f>
      </c>
      <c r="L48" s="36">
        <f>IF(C48="","",C48+30)</f>
      </c>
      <c r="M48" s="46"/>
      <c r="N48" s="46"/>
      <c r="O48" s="38">
        <f>IF(OR(M48="",M48=0),"",N48/M48)</f>
      </c>
    </row>
    <row r="49" ht="80" customHeight="1" spans="1:15" s="26" customFormat="1" x14ac:dyDescent="0.25">
      <c r="A49" s="27" t="s">
        <v>98</v>
      </c>
      <c r="B49" s="28" t="s">
        <v>99</v>
      </c>
      <c r="C49" s="29"/>
      <c r="D49" s="30">
        <f>IF(C49="","",C49+1)</f>
      </c>
      <c r="E49" s="31"/>
      <c r="F49" s="31"/>
      <c r="G49" s="32">
        <f>IF(OR(E49="",E49=0),"",F49/E49)</f>
      </c>
      <c r="H49" s="30">
        <f>IF(C49="","",C49+7)</f>
      </c>
      <c r="I49" s="31"/>
      <c r="J49" s="31"/>
      <c r="K49" s="32">
        <f>IF(OR(I49="",I49=0),"",J49/I49)</f>
      </c>
      <c r="L49" s="30">
        <f>IF(C49="","",C49+30)</f>
      </c>
      <c r="M49" s="31"/>
      <c r="N49" s="31"/>
      <c r="O49" s="32">
        <f>IF(OR(M49="",M49=0),"",N49/M49)</f>
      </c>
    </row>
    <row r="50" ht="48" customHeight="1" spans="1:15" s="26" customFormat="1" x14ac:dyDescent="0.25">
      <c r="A50" s="33" t="s">
        <v>98</v>
      </c>
      <c r="B50" s="34" t="s">
        <v>100</v>
      </c>
      <c r="C50" s="35"/>
      <c r="D50" s="36">
        <f>IF(C50="","",C50+1)</f>
      </c>
      <c r="E50" s="37"/>
      <c r="F50" s="37"/>
      <c r="G50" s="38">
        <f>IF(OR(E50="",E50=0),"",F50/E50)</f>
      </c>
      <c r="H50" s="36">
        <f>IF(C50="","",C50+7)</f>
      </c>
      <c r="I50" s="37"/>
      <c r="J50" s="37"/>
      <c r="K50" s="38">
        <f>IF(OR(I50="",I50=0),"",J50/I50)</f>
      </c>
      <c r="L50" s="36">
        <f>IF(C50="","",C50+30)</f>
      </c>
      <c r="M50" s="37"/>
      <c r="N50" s="37"/>
      <c r="O50" s="38">
        <f>IF(OR(M50="",M50=0),"",N50/M50)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50">
    <cfRule type="cellIs" dxfId="0" priority="1" operator="lessThan">
      <formula>0.5</formula>
    </cfRule>
    <cfRule type="cellIs" dxfId="1" priority="2" operator="between">
      <formula>0.5</formula>
      <formula>0.74</formula>
    </cfRule>
    <cfRule type="cellIs" dxfId="2" priority="3" operator="greaterThan">
      <formula>0.74</formula>
    </cfRule>
  </conditionalFormatting>
  <conditionalFormatting sqref="K8:K50">
    <cfRule type="cellIs" dxfId="3" priority="4" operator="lessThan">
      <formula>0.5</formula>
    </cfRule>
    <cfRule type="cellIs" dxfId="4" priority="5" operator="between">
      <formula>0.5</formula>
      <formula>0.74</formula>
    </cfRule>
    <cfRule type="cellIs" dxfId="5" priority="6" operator="greaterThan">
      <formula>0.74</formula>
    </cfRule>
  </conditionalFormatting>
  <conditionalFormatting sqref="O8:O50">
    <cfRule type="cellIs" dxfId="6" priority="7" operator="lessThan">
      <formula>0.5</formula>
    </cfRule>
    <cfRule type="cellIs" dxfId="7" priority="8" operator="between">
      <formula>0.5</formula>
      <formula>0.74</formula>
    </cfRule>
    <cfRule type="cellIs" dxfId="8" priority="9" operator="greaterThan">
      <formula>0.74</formula>
    </cfRule>
  </conditionalFormatting>
  <dataValidations count="132">
    <dataValidation type="whole" operator="greaterThanOrEqual" allowBlank="1" showErrorMessage="1" error="Informe um número inteiro maior ou igual a zero." sqref="E8:E50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50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50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43</v>
      </c>
      <c r="E6" s="23"/>
      <c r="F6" s="23"/>
      <c r="G6" s="23"/>
      <c r="H6" s="23" t="s">
        <v>44</v>
      </c>
      <c r="I6" s="23"/>
      <c r="J6" s="23"/>
      <c r="K6" s="23"/>
      <c r="L6" s="23" t="s">
        <v>45</v>
      </c>
      <c r="M6" s="23"/>
      <c r="N6" s="23"/>
      <c r="O6" s="23"/>
    </row>
    <row r="7" ht="30" customHeight="1" spans="1:15" s="24" customFormat="1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F7" s="25" t="s">
        <v>51</v>
      </c>
      <c r="G7" s="25" t="s">
        <v>52</v>
      </c>
      <c r="H7" s="25" t="s">
        <v>49</v>
      </c>
      <c r="I7" s="25" t="s">
        <v>50</v>
      </c>
      <c r="J7" s="25" t="s">
        <v>51</v>
      </c>
      <c r="K7" s="25" t="s">
        <v>52</v>
      </c>
      <c r="L7" s="25" t="s">
        <v>49</v>
      </c>
      <c r="M7" s="25" t="s">
        <v>50</v>
      </c>
      <c r="N7" s="25" t="s">
        <v>51</v>
      </c>
      <c r="O7" s="25" t="s">
        <v>52</v>
      </c>
    </row>
    <row r="8" ht="48" customHeight="1" spans="1:15" s="26" customFormat="1" x14ac:dyDescent="0.25">
      <c r="A8" s="27" t="s">
        <v>101</v>
      </c>
      <c r="B8" s="28" t="s">
        <v>102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32" customHeight="1" spans="1:15" s="26" customFormat="1" x14ac:dyDescent="0.25">
      <c r="A9" s="27" t="s">
        <v>101</v>
      </c>
      <c r="B9" s="28" t="s">
        <v>103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32" customHeight="1" spans="1:15" s="26" customFormat="1" x14ac:dyDescent="0.25">
      <c r="A10" s="27" t="s">
        <v>101</v>
      </c>
      <c r="B10" s="28" t="s">
        <v>104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32" customHeight="1" spans="1:15" s="26" customFormat="1" x14ac:dyDescent="0.25">
      <c r="A11" s="27" t="s">
        <v>101</v>
      </c>
      <c r="B11" s="28" t="s">
        <v>105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32" customHeight="1" spans="1:15" s="26" customFormat="1" x14ac:dyDescent="0.25">
      <c r="A12" s="27" t="s">
        <v>101</v>
      </c>
      <c r="B12" s="28" t="s">
        <v>106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32" customHeight="1" spans="1:15" s="26" customFormat="1" x14ac:dyDescent="0.25">
      <c r="A13" s="27" t="s">
        <v>101</v>
      </c>
      <c r="B13" s="28" t="s">
        <v>107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32" customHeight="1" spans="1:15" s="26" customFormat="1" x14ac:dyDescent="0.25">
      <c r="A14" s="27" t="s">
        <v>101</v>
      </c>
      <c r="B14" s="28" t="s">
        <v>108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48" customHeight="1" spans="1:15" s="26" customFormat="1" x14ac:dyDescent="0.25">
      <c r="A15" s="27" t="s">
        <v>101</v>
      </c>
      <c r="B15" s="28" t="s">
        <v>109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101</v>
      </c>
      <c r="B16" s="28" t="s">
        <v>110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101</v>
      </c>
      <c r="B17" s="28" t="s">
        <v>111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32" customHeight="1" spans="1:15" s="26" customFormat="1" x14ac:dyDescent="0.25">
      <c r="A18" s="27" t="s">
        <v>101</v>
      </c>
      <c r="B18" s="28" t="s">
        <v>112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32" customHeight="1" spans="1:15" s="26" customFormat="1" x14ac:dyDescent="0.25">
      <c r="A19" s="27" t="s">
        <v>101</v>
      </c>
      <c r="B19" s="28" t="s">
        <v>113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32" customHeight="1" spans="1:15" s="26" customFormat="1" x14ac:dyDescent="0.25">
      <c r="A20" s="27" t="s">
        <v>101</v>
      </c>
      <c r="B20" s="28" t="s">
        <v>114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32" customHeight="1" spans="1:15" s="26" customFormat="1" x14ac:dyDescent="0.25">
      <c r="A21" s="27" t="s">
        <v>101</v>
      </c>
      <c r="B21" s="28" t="s">
        <v>115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32" customHeight="1" spans="1:15" s="26" customFormat="1" x14ac:dyDescent="0.25">
      <c r="A22" s="27" t="s">
        <v>101</v>
      </c>
      <c r="B22" s="28" t="s">
        <v>116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32" customHeight="1" spans="1:15" s="26" customFormat="1" x14ac:dyDescent="0.25">
      <c r="A23" s="27" t="s">
        <v>101</v>
      </c>
      <c r="B23" s="28" t="s">
        <v>117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32" customHeight="1" spans="1:15" s="26" customFormat="1" x14ac:dyDescent="0.25">
      <c r="A24" s="27" t="s">
        <v>101</v>
      </c>
      <c r="B24" s="28" t="s">
        <v>118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32" customHeight="1" spans="1:15" s="26" customFormat="1" x14ac:dyDescent="0.25">
      <c r="A25" s="27" t="s">
        <v>101</v>
      </c>
      <c r="B25" s="28" t="s">
        <v>119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32" customHeight="1" spans="1:15" s="26" customFormat="1" x14ac:dyDescent="0.25">
      <c r="A26" s="27" t="s">
        <v>101</v>
      </c>
      <c r="B26" s="28" t="s">
        <v>120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101</v>
      </c>
      <c r="B27" s="28" t="s">
        <v>121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32" customHeight="1" spans="1:15" s="26" customFormat="1" x14ac:dyDescent="0.25">
      <c r="A28" s="27" t="s">
        <v>101</v>
      </c>
      <c r="B28" s="28" t="s">
        <v>122</v>
      </c>
      <c r="C28" s="29"/>
      <c r="D28" s="30">
        <f>IF(C28="","",C28+1)</f>
      </c>
      <c r="E28" s="31"/>
      <c r="F28" s="31"/>
      <c r="G28" s="32">
        <f>IF(OR(E28="",E28=0),"",F28/E28)</f>
      </c>
      <c r="H28" s="30">
        <f>IF(C28="","",C28+7)</f>
      </c>
      <c r="I28" s="31"/>
      <c r="J28" s="31"/>
      <c r="K28" s="32">
        <f>IF(OR(I28="",I28=0),"",J28/I28)</f>
      </c>
      <c r="L28" s="30">
        <f>IF(C28="","",C28+30)</f>
      </c>
      <c r="M28" s="31"/>
      <c r="N28" s="31"/>
      <c r="O28" s="32">
        <f>IF(OR(M28="",M28=0),"",N28/M28)</f>
      </c>
    </row>
    <row r="29" ht="32" customHeight="1" spans="1:15" s="26" customFormat="1" x14ac:dyDescent="0.25">
      <c r="A29" s="27" t="s">
        <v>101</v>
      </c>
      <c r="B29" s="28" t="s">
        <v>123</v>
      </c>
      <c r="C29" s="29"/>
      <c r="D29" s="30">
        <f>IF(C29="","",C29+1)</f>
      </c>
      <c r="E29" s="31"/>
      <c r="F29" s="31"/>
      <c r="G29" s="32">
        <f>IF(OR(E29="",E29=0),"",F29/E29)</f>
      </c>
      <c r="H29" s="30">
        <f>IF(C29="","",C29+7)</f>
      </c>
      <c r="I29" s="31"/>
      <c r="J29" s="31"/>
      <c r="K29" s="32">
        <f>IF(OR(I29="",I29=0),"",J29/I29)</f>
      </c>
      <c r="L29" s="30">
        <f>IF(C29="","",C29+30)</f>
      </c>
      <c r="M29" s="31"/>
      <c r="N29" s="31"/>
      <c r="O29" s="32">
        <f>IF(OR(M29="",M29=0),"",N29/M29)</f>
      </c>
    </row>
    <row r="30" ht="32" customHeight="1" spans="1:15" s="26" customFormat="1" x14ac:dyDescent="0.25">
      <c r="A30" s="27" t="s">
        <v>101</v>
      </c>
      <c r="B30" s="28" t="s">
        <v>124</v>
      </c>
      <c r="C30" s="29"/>
      <c r="D30" s="30">
        <f>IF(C30="","",C30+1)</f>
      </c>
      <c r="E30" s="31"/>
      <c r="F30" s="31"/>
      <c r="G30" s="32">
        <f>IF(OR(E30="",E30=0),"",F30/E30)</f>
      </c>
      <c r="H30" s="30">
        <f>IF(C30="","",C30+7)</f>
      </c>
      <c r="I30" s="31"/>
      <c r="J30" s="31"/>
      <c r="K30" s="32">
        <f>IF(OR(I30="",I30=0),"",J30/I30)</f>
      </c>
      <c r="L30" s="30">
        <f>IF(C30="","",C30+30)</f>
      </c>
      <c r="M30" s="31"/>
      <c r="N30" s="31"/>
      <c r="O30" s="32">
        <f>IF(OR(M30="",M30=0),"",N30/M30)</f>
      </c>
    </row>
    <row r="31" ht="32" customHeight="1" spans="1:15" s="26" customFormat="1" x14ac:dyDescent="0.25">
      <c r="A31" s="27" t="s">
        <v>101</v>
      </c>
      <c r="B31" s="28" t="s">
        <v>125</v>
      </c>
      <c r="C31" s="29"/>
      <c r="D31" s="30">
        <f>IF(C31="","",C31+1)</f>
      </c>
      <c r="E31" s="31"/>
      <c r="F31" s="31"/>
      <c r="G31" s="32">
        <f>IF(OR(E31="",E31=0),"",F31/E31)</f>
      </c>
      <c r="H31" s="30">
        <f>IF(C31="","",C31+7)</f>
      </c>
      <c r="I31" s="31"/>
      <c r="J31" s="31"/>
      <c r="K31" s="32">
        <f>IF(OR(I31="",I31=0),"",J31/I31)</f>
      </c>
      <c r="L31" s="30">
        <f>IF(C31="","",C31+30)</f>
      </c>
      <c r="M31" s="31"/>
      <c r="N31" s="31"/>
      <c r="O31" s="32">
        <f>IF(OR(M31="",M31=0),"",N31/M31)</f>
      </c>
    </row>
    <row r="32" ht="32" customHeight="1" spans="1:15" s="26" customFormat="1" x14ac:dyDescent="0.25">
      <c r="A32" s="27" t="s">
        <v>101</v>
      </c>
      <c r="B32" s="28" t="s">
        <v>126</v>
      </c>
      <c r="C32" s="29"/>
      <c r="D32" s="30">
        <f>IF(C32="","",C32+1)</f>
      </c>
      <c r="E32" s="31"/>
      <c r="F32" s="31"/>
      <c r="G32" s="32">
        <f>IF(OR(E32="",E32=0),"",F32/E32)</f>
      </c>
      <c r="H32" s="30">
        <f>IF(C32="","",C32+7)</f>
      </c>
      <c r="I32" s="31"/>
      <c r="J32" s="31"/>
      <c r="K32" s="32">
        <f>IF(OR(I32="",I32=0),"",J32/I32)</f>
      </c>
      <c r="L32" s="30">
        <f>IF(C32="","",C32+30)</f>
      </c>
      <c r="M32" s="31"/>
      <c r="N32" s="31"/>
      <c r="O32" s="32">
        <f>IF(OR(M32="",M32=0),"",N32/M32)</f>
      </c>
    </row>
    <row r="33" ht="32" customHeight="1" spans="1:15" s="26" customFormat="1" x14ac:dyDescent="0.25">
      <c r="A33" s="27" t="s">
        <v>101</v>
      </c>
      <c r="B33" s="28" t="s">
        <v>127</v>
      </c>
      <c r="C33" s="29"/>
      <c r="D33" s="30">
        <f>IF(C33="","",C33+1)</f>
      </c>
      <c r="E33" s="31"/>
      <c r="F33" s="31"/>
      <c r="G33" s="32">
        <f>IF(OR(E33="",E33=0),"",F33/E33)</f>
      </c>
      <c r="H33" s="30">
        <f>IF(C33="","",C33+7)</f>
      </c>
      <c r="I33" s="31"/>
      <c r="J33" s="31"/>
      <c r="K33" s="32">
        <f>IF(OR(I33="",I33=0),"",J33/I33)</f>
      </c>
      <c r="L33" s="30">
        <f>IF(C33="","",C33+30)</f>
      </c>
      <c r="M33" s="31"/>
      <c r="N33" s="31"/>
      <c r="O33" s="32">
        <f>IF(OR(M33="",M33=0),"",N33/M33)</f>
      </c>
    </row>
    <row r="34" ht="32" customHeight="1" spans="1:15" s="26" customFormat="1" x14ac:dyDescent="0.25">
      <c r="A34" s="27" t="s">
        <v>101</v>
      </c>
      <c r="B34" s="28" t="s">
        <v>128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32" customHeight="1" spans="1:15" s="26" customFormat="1" x14ac:dyDescent="0.25">
      <c r="A35" s="27" t="s">
        <v>101</v>
      </c>
      <c r="B35" s="28" t="s">
        <v>129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32" customHeight="1" spans="1:15" s="26" customFormat="1" x14ac:dyDescent="0.25">
      <c r="A36" s="27" t="s">
        <v>101</v>
      </c>
      <c r="B36" s="28" t="s">
        <v>130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32" customHeight="1" spans="1:15" s="26" customFormat="1" x14ac:dyDescent="0.25">
      <c r="A37" s="27" t="s">
        <v>101</v>
      </c>
      <c r="B37" s="28" t="s">
        <v>131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32" customHeight="1" spans="1:15" s="26" customFormat="1" x14ac:dyDescent="0.25">
      <c r="A38" s="27" t="s">
        <v>101</v>
      </c>
      <c r="B38" s="28" t="s">
        <v>132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32" customHeight="1" spans="1:15" s="26" customFormat="1" x14ac:dyDescent="0.25">
      <c r="A39" s="27" t="s">
        <v>101</v>
      </c>
      <c r="B39" s="28" t="s">
        <v>133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32" customHeight="1" spans="1:15" s="26" customFormat="1" x14ac:dyDescent="0.25">
      <c r="A40" s="27" t="s">
        <v>101</v>
      </c>
      <c r="B40" s="28" t="s">
        <v>134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32" customHeight="1" spans="1:15" s="26" customFormat="1" x14ac:dyDescent="0.25">
      <c r="A41" s="27" t="s">
        <v>101</v>
      </c>
      <c r="B41" s="28" t="s">
        <v>135</v>
      </c>
      <c r="C41" s="29"/>
      <c r="D41" s="30">
        <f>IF(C41="","",C41+1)</f>
      </c>
      <c r="E41" s="31"/>
      <c r="F41" s="31"/>
      <c r="G41" s="32">
        <f>IF(OR(E41="",E41=0),"",F41/E41)</f>
      </c>
      <c r="H41" s="30">
        <f>IF(C41="","",C41+7)</f>
      </c>
      <c r="I41" s="31"/>
      <c r="J41" s="31"/>
      <c r="K41" s="32">
        <f>IF(OR(I41="",I41=0),"",J41/I41)</f>
      </c>
      <c r="L41" s="30">
        <f>IF(C41="","",C41+30)</f>
      </c>
      <c r="M41" s="31"/>
      <c r="N41" s="31"/>
      <c r="O41" s="32">
        <f>IF(OR(M41="",M41=0),"",N41/M41)</f>
      </c>
    </row>
    <row r="42" ht="32" customHeight="1" spans="1:15" s="26" customFormat="1" x14ac:dyDescent="0.25">
      <c r="A42" s="27" t="s">
        <v>101</v>
      </c>
      <c r="B42" s="28" t="s">
        <v>136</v>
      </c>
      <c r="C42" s="29"/>
      <c r="D42" s="30">
        <f>IF(C42="","",C42+1)</f>
      </c>
      <c r="E42" s="31"/>
      <c r="F42" s="31"/>
      <c r="G42" s="32">
        <f>IF(OR(E42="",E42=0),"",F42/E42)</f>
      </c>
      <c r="H42" s="30">
        <f>IF(C42="","",C42+7)</f>
      </c>
      <c r="I42" s="31"/>
      <c r="J42" s="31"/>
      <c r="K42" s="32">
        <f>IF(OR(I42="",I42=0),"",J42/I42)</f>
      </c>
      <c r="L42" s="30">
        <f>IF(C42="","",C42+30)</f>
      </c>
      <c r="M42" s="31"/>
      <c r="N42" s="31"/>
      <c r="O42" s="32">
        <f>IF(OR(M42="",M42=0),"",N42/M42)</f>
      </c>
    </row>
    <row r="43" ht="32" customHeight="1" spans="1:15" s="26" customFormat="1" x14ac:dyDescent="0.25">
      <c r="A43" s="33" t="s">
        <v>101</v>
      </c>
      <c r="B43" s="34" t="s">
        <v>137</v>
      </c>
      <c r="C43" s="35"/>
      <c r="D43" s="36">
        <f>IF(C43="","",C43+1)</f>
      </c>
      <c r="E43" s="37"/>
      <c r="F43" s="37"/>
      <c r="G43" s="38">
        <f>IF(OR(E43="",E43=0),"",F43/E43)</f>
      </c>
      <c r="H43" s="36">
        <f>IF(C43="","",C43+7)</f>
      </c>
      <c r="I43" s="37"/>
      <c r="J43" s="37"/>
      <c r="K43" s="38">
        <f>IF(OR(I43="",I43=0),"",J43/I43)</f>
      </c>
      <c r="L43" s="36">
        <f>IF(C43="","",C43+30)</f>
      </c>
      <c r="M43" s="37"/>
      <c r="N43" s="37"/>
      <c r="O43" s="38">
        <f>IF(OR(M43="",M43=0),"",N43/M43)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43">
    <cfRule type="cellIs" dxfId="9" priority="1" operator="lessThan">
      <formula>0.5</formula>
    </cfRule>
    <cfRule type="cellIs" dxfId="10" priority="2" operator="between">
      <formula>0.5</formula>
      <formula>0.74</formula>
    </cfRule>
    <cfRule type="cellIs" dxfId="11" priority="3" operator="greaterThan">
      <formula>0.74</formula>
    </cfRule>
  </conditionalFormatting>
  <conditionalFormatting sqref="K8:K43">
    <cfRule type="cellIs" dxfId="12" priority="4" operator="lessThan">
      <formula>0.5</formula>
    </cfRule>
    <cfRule type="cellIs" dxfId="13" priority="5" operator="between">
      <formula>0.5</formula>
      <formula>0.74</formula>
    </cfRule>
    <cfRule type="cellIs" dxfId="14" priority="6" operator="greaterThan">
      <formula>0.74</formula>
    </cfRule>
  </conditionalFormatting>
  <conditionalFormatting sqref="O8:O43">
    <cfRule type="cellIs" dxfId="15" priority="7" operator="lessThan">
      <formula>0.5</formula>
    </cfRule>
    <cfRule type="cellIs" dxfId="16" priority="8" operator="between">
      <formula>0.5</formula>
      <formula>0.74</formula>
    </cfRule>
    <cfRule type="cellIs" dxfId="17" priority="9" operator="greaterThan">
      <formula>0.74</formula>
    </cfRule>
  </conditionalFormatting>
  <dataValidations count="111">
    <dataValidation type="whole" operator="greaterThanOrEqual" allowBlank="1" showErrorMessage="1" error="Informe um número inteiro maior ou igual a zero." sqref="E8:E43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43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43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Visão Geral</vt:lpstr>
      <vt:lpstr>Conhecimentos básicos-gerais</vt:lpstr>
      <vt:lpstr>Conhecimentos específicos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SabiApp</dc:creator>
  <dc:title/>
  <dc:subject/>
  <dc:description/>
  <cp:keywords/>
  <cp:category/>
  <cp:lastModifiedBy>Unknown</cp:lastModifiedBy>
  <dcterms:created xsi:type="dcterms:W3CDTF">2026-10-09T18:45:06Z</dcterms:created>
  <dcterms:modified xsi:type="dcterms:W3CDTF">2026-10-09T18:45:06Z</dcterms:modified>
</cp:coreProperties>
</file>